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eigeree-my.sharepoint.com/personal/kristel_steiger_ee/Documents/PROJEKTID/Ärma kraavi REK/_2 PROJEKT v05/"/>
    </mc:Choice>
  </mc:AlternateContent>
  <xr:revisionPtr revIDLastSave="622" documentId="13_ncr:1_{9FBEC131-ADE7-43AF-89B9-46EE490F1EAF}" xr6:coauthVersionLast="47" xr6:coauthVersionMax="47" xr10:uidLastSave="{49929A14-7FD1-4231-9A52-B76CA784FA2D}"/>
  <bookViews>
    <workbookView xWindow="43095" yWindow="0" windowWidth="14610" windowHeight="15585" xr2:uid="{9C5DDF51-4E5D-4483-A2EA-F107481C48DC}"/>
  </bookViews>
  <sheets>
    <sheet name="Kultuurtehnika" sheetId="1" r:id="rId1"/>
  </sheets>
  <definedNames>
    <definedName name="_xlnm.Print_Titles" localSheetId="0">Kultuurtehnika!#REF!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H12" i="1"/>
  <c r="E12" i="1"/>
  <c r="J13" i="1"/>
  <c r="H13" i="1"/>
  <c r="E13" i="1"/>
  <c r="D13" i="1"/>
  <c r="B14" i="1"/>
  <c r="E15" i="1"/>
  <c r="B15" i="1"/>
  <c r="D15" i="1" s="1"/>
  <c r="H15" i="1" s="1"/>
  <c r="J15" i="1" s="1"/>
  <c r="B16" i="1"/>
  <c r="D16" i="1" s="1"/>
  <c r="I6" i="1" l="1"/>
  <c r="D14" i="1" l="1"/>
  <c r="E14" i="1" s="1"/>
  <c r="J14" i="1" s="1"/>
  <c r="B11" i="1"/>
  <c r="D11" i="1" s="1"/>
  <c r="E11" i="1" l="1"/>
  <c r="K11" i="1"/>
  <c r="H11" i="1"/>
  <c r="B10" i="1"/>
  <c r="D10" i="1" s="1"/>
  <c r="F10" i="1" s="1"/>
  <c r="J11" i="1" l="1"/>
  <c r="G10" i="1"/>
  <c r="J10" i="1" s="1"/>
  <c r="B9" i="1" l="1"/>
  <c r="D9" i="1" s="1"/>
  <c r="L17" i="1" l="1"/>
  <c r="H16" i="1"/>
  <c r="J16" i="1" l="1"/>
  <c r="I17" i="1"/>
  <c r="D6" i="1" l="1"/>
  <c r="B7" i="1"/>
  <c r="D7" i="1" s="1"/>
  <c r="B8" i="1"/>
  <c r="D8" i="1" s="1"/>
  <c r="F8" i="1" s="1"/>
  <c r="B12" i="1"/>
  <c r="D12" i="1" s="1"/>
  <c r="D17" i="1" l="1"/>
  <c r="E7" i="1"/>
  <c r="K7" i="1"/>
  <c r="J12" i="1"/>
  <c r="G7" i="1"/>
  <c r="F17" i="1"/>
  <c r="G8" i="1"/>
  <c r="E6" i="1"/>
  <c r="J7" i="1" l="1"/>
  <c r="J8" i="1"/>
  <c r="G17" i="1"/>
  <c r="K17" i="1"/>
  <c r="J6" i="1"/>
  <c r="H17" i="1"/>
  <c r="J17" i="1" l="1"/>
</calcChain>
</file>

<file path=xl/sharedStrings.xml><?xml version="1.0" encoding="utf-8"?>
<sst xmlns="http://schemas.openxmlformats.org/spreadsheetml/2006/main" count="34" uniqueCount="27">
  <si>
    <t>Tabel 8.1 Ettevalmistustööd ja voolutaksituste eemaldamine</t>
  </si>
  <si>
    <t>Jrk nr</t>
  </si>
  <si>
    <t>Ühiseesvoolu lõigu</t>
  </si>
  <si>
    <t>Puittaimestiku raie, ha</t>
  </si>
  <si>
    <t>Kändu-de juuri-mine/ freesimine, ha</t>
  </si>
  <si>
    <t>Lama-puidu likvidee-rimine, rm</t>
  </si>
  <si>
    <t>Kopra-paisude likvidee-rimine, tk</t>
  </si>
  <si>
    <t>Vee-taimes- tiku  eemaldamine, km</t>
  </si>
  <si>
    <t>Märkused</t>
  </si>
  <si>
    <t>algus-pikett</t>
  </si>
  <si>
    <t>lõpp-pikett</t>
  </si>
  <si>
    <t>pikkus, m</t>
  </si>
  <si>
    <t>võsa</t>
  </si>
  <si>
    <t>puistu</t>
  </si>
  <si>
    <t>üksikute puudega maa-ala</t>
  </si>
  <si>
    <t>madal</t>
  </si>
  <si>
    <t>kõrge</t>
  </si>
  <si>
    <t>peen</t>
  </si>
  <si>
    <t>jäme</t>
  </si>
  <si>
    <t>P</t>
  </si>
  <si>
    <t>V</t>
  </si>
  <si>
    <t>-</t>
  </si>
  <si>
    <t>Kokku</t>
  </si>
  <si>
    <t>V- Tööd teostatakse vasakult pervel</t>
  </si>
  <si>
    <t>P- Tööd teostatakse paremalt pervel</t>
  </si>
  <si>
    <t>Metsamaal võib väljakaevatud kännud jätta mullavalli alla ja mullavalli (tagurpidi)</t>
  </si>
  <si>
    <t>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</si>
</sst>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+00"/>
  </numFmts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4" fillId="0" borderId="0" xfId="0" applyFont="1" applyFill="1"/>
    <xf numFmtId="0" fontId="2" fillId="0" borderId="0" xfId="0" applyFont="1" applyFill="1"/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top"/>
    </xf>
    <xf numFmtId="2" fontId="3" fillId="0" borderId="3" xfId="0" applyNumberFormat="1" applyFont="1" applyFill="1" applyBorder="1" applyAlignment="1">
      <alignment horizontal="center" vertical="top"/>
    </xf>
    <xf numFmtId="1" fontId="3" fillId="0" borderId="3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1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1" fontId="3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/>
    <xf numFmtId="0" fontId="3" fillId="0" borderId="0" xfId="0" applyFont="1" applyFill="1" applyAlignment="1">
      <alignment horizontal="left"/>
    </xf>
  </cellXfs>
  <cellStyles count="2">
    <cellStyle name="Normal" xfId="0" builtinId="0"/>
    <cellStyle name="Normal 2" xfId="1" xr:uid="{F02E4185-3EFE-4C14-91C9-8486E8E6F3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538EF-3214-458E-BC9D-3B7491CCA8A1}">
  <dimension ref="A1:P21"/>
  <sheetViews>
    <sheetView tabSelected="1" workbookViewId="0">
      <selection activeCell="D25" sqref="D25"/>
    </sheetView>
  </sheetViews>
  <sheetFormatPr defaultColWidth="9.1796875" defaultRowHeight="14" x14ac:dyDescent="0.3"/>
  <cols>
    <col min="1" max="1" width="4.1796875" style="2" customWidth="1"/>
    <col min="2" max="3" width="7" style="2" customWidth="1"/>
    <col min="4" max="4" width="10.26953125" style="2" bestFit="1" customWidth="1"/>
    <col min="5" max="5" width="6.54296875" style="2" customWidth="1"/>
    <col min="6" max="8" width="6.1796875" style="2" customWidth="1"/>
    <col min="9" max="9" width="8.1796875" style="2" customWidth="1"/>
    <col min="10" max="10" width="7.90625" style="2" customWidth="1"/>
    <col min="11" max="13" width="8.1796875" style="2" customWidth="1"/>
    <col min="14" max="14" width="14" style="2" customWidth="1"/>
    <col min="15" max="16384" width="9.1796875" style="2"/>
  </cols>
  <sheetData>
    <row r="1" spans="1:16" x14ac:dyDescent="0.3">
      <c r="A1" s="1" t="s">
        <v>0</v>
      </c>
    </row>
    <row r="3" spans="1:16" x14ac:dyDescent="0.3">
      <c r="A3" s="3" t="s">
        <v>1</v>
      </c>
      <c r="B3" s="4" t="s">
        <v>2</v>
      </c>
      <c r="C3" s="5"/>
      <c r="D3" s="6"/>
      <c r="E3" s="7" t="s">
        <v>3</v>
      </c>
      <c r="F3" s="8"/>
      <c r="G3" s="8"/>
      <c r="H3" s="8"/>
      <c r="I3" s="9"/>
      <c r="J3" s="3" t="s">
        <v>4</v>
      </c>
      <c r="K3" s="3" t="s">
        <v>5</v>
      </c>
      <c r="L3" s="3" t="s">
        <v>6</v>
      </c>
      <c r="M3" s="3" t="s">
        <v>7</v>
      </c>
      <c r="N3" s="3" t="s">
        <v>8</v>
      </c>
    </row>
    <row r="4" spans="1:16" x14ac:dyDescent="0.3">
      <c r="A4" s="10"/>
      <c r="B4" s="3" t="s">
        <v>9</v>
      </c>
      <c r="C4" s="3" t="s">
        <v>10</v>
      </c>
      <c r="D4" s="3" t="s">
        <v>11</v>
      </c>
      <c r="E4" s="7" t="s">
        <v>12</v>
      </c>
      <c r="F4" s="9"/>
      <c r="G4" s="4" t="s">
        <v>13</v>
      </c>
      <c r="H4" s="6"/>
      <c r="I4" s="3" t="s">
        <v>14</v>
      </c>
      <c r="J4" s="10"/>
      <c r="K4" s="10"/>
      <c r="L4" s="10"/>
      <c r="M4" s="10"/>
      <c r="N4" s="10"/>
    </row>
    <row r="5" spans="1:16" s="13" customFormat="1" x14ac:dyDescent="0.3">
      <c r="A5" s="11"/>
      <c r="B5" s="11"/>
      <c r="C5" s="11"/>
      <c r="D5" s="11"/>
      <c r="E5" s="12" t="s">
        <v>15</v>
      </c>
      <c r="F5" s="12" t="s">
        <v>16</v>
      </c>
      <c r="G5" s="12" t="s">
        <v>17</v>
      </c>
      <c r="H5" s="12" t="s">
        <v>18</v>
      </c>
      <c r="I5" s="11"/>
      <c r="J5" s="11"/>
      <c r="K5" s="11"/>
      <c r="L5" s="11"/>
      <c r="M5" s="11"/>
      <c r="N5" s="11"/>
      <c r="P5" s="2"/>
    </row>
    <row r="6" spans="1:16" x14ac:dyDescent="0.3">
      <c r="A6" s="14">
        <v>1</v>
      </c>
      <c r="B6" s="15">
        <v>0</v>
      </c>
      <c r="C6" s="15">
        <v>348</v>
      </c>
      <c r="D6" s="16">
        <f>ROUND(C6-B6,0)</f>
        <v>348</v>
      </c>
      <c r="E6" s="17">
        <f>ROUND(3*D6/10000,2)</f>
        <v>0.1</v>
      </c>
      <c r="F6" s="17"/>
      <c r="G6" s="17"/>
      <c r="H6" s="17"/>
      <c r="I6" s="17">
        <f>ROUNDUP(230*3/10000,2)</f>
        <v>6.9999999999999993E-2</v>
      </c>
      <c r="J6" s="18">
        <f>SUM(E6:I6)</f>
        <v>0.16999999999999998</v>
      </c>
      <c r="K6" s="19"/>
      <c r="L6" s="20"/>
      <c r="M6" s="19"/>
      <c r="N6" s="21" t="s">
        <v>19</v>
      </c>
    </row>
    <row r="7" spans="1:16" x14ac:dyDescent="0.3">
      <c r="A7" s="22">
        <v>2</v>
      </c>
      <c r="B7" s="15">
        <f t="shared" ref="B7:B12" si="0">C6</f>
        <v>348</v>
      </c>
      <c r="C7" s="15">
        <v>794</v>
      </c>
      <c r="D7" s="16">
        <f>ROUND(C7-B7,0)</f>
        <v>446</v>
      </c>
      <c r="E7" s="17">
        <f>ROUNDUP(9*D7/10000,2)</f>
        <v>0.41000000000000003</v>
      </c>
      <c r="F7" s="23"/>
      <c r="G7" s="17">
        <f>ROUNDUP(9*D7/10000,2)</f>
        <v>0.41000000000000003</v>
      </c>
      <c r="H7" s="17"/>
      <c r="I7" s="17"/>
      <c r="J7" s="18">
        <f>SUM(E7:I7)</f>
        <v>0.82000000000000006</v>
      </c>
      <c r="K7" s="19">
        <f>ROUND(0.3*D7/1000,2)</f>
        <v>0.13</v>
      </c>
      <c r="L7" s="20">
        <v>2</v>
      </c>
      <c r="M7" s="19"/>
      <c r="N7" s="21" t="s">
        <v>26</v>
      </c>
    </row>
    <row r="8" spans="1:16" x14ac:dyDescent="0.3">
      <c r="A8" s="14">
        <v>3</v>
      </c>
      <c r="B8" s="15">
        <f t="shared" si="0"/>
        <v>794</v>
      </c>
      <c r="C8" s="15">
        <v>954</v>
      </c>
      <c r="D8" s="16">
        <f t="shared" ref="D8:D15" si="1">ROUND(C8-B8,0)</f>
        <v>160</v>
      </c>
      <c r="E8" s="17"/>
      <c r="F8" s="17">
        <f>ROUNDUP(3*D8/10000,2)</f>
        <v>0.05</v>
      </c>
      <c r="G8" s="17">
        <f>ROUNDUP(3*D8/10000,2)</f>
        <v>0.05</v>
      </c>
      <c r="H8" s="17"/>
      <c r="I8" s="17"/>
      <c r="J8" s="18">
        <f>SUM(E8:I8)</f>
        <v>0.1</v>
      </c>
      <c r="K8" s="19"/>
      <c r="L8" s="20"/>
      <c r="M8" s="19"/>
      <c r="N8" s="21" t="s">
        <v>19</v>
      </c>
    </row>
    <row r="9" spans="1:16" x14ac:dyDescent="0.3">
      <c r="A9" s="14">
        <v>4</v>
      </c>
      <c r="B9" s="15">
        <f t="shared" si="0"/>
        <v>954</v>
      </c>
      <c r="C9" s="15">
        <v>1143</v>
      </c>
      <c r="D9" s="16">
        <f t="shared" si="1"/>
        <v>189</v>
      </c>
      <c r="E9" s="17"/>
      <c r="F9" s="17"/>
      <c r="G9" s="17"/>
      <c r="H9" s="17"/>
      <c r="I9" s="17"/>
      <c r="J9" s="18"/>
      <c r="K9" s="19"/>
      <c r="L9" s="20"/>
      <c r="M9" s="19"/>
      <c r="N9" s="21" t="s">
        <v>21</v>
      </c>
    </row>
    <row r="10" spans="1:16" x14ac:dyDescent="0.3">
      <c r="A10" s="14">
        <v>5</v>
      </c>
      <c r="B10" s="15">
        <f t="shared" si="0"/>
        <v>1143</v>
      </c>
      <c r="C10" s="15">
        <v>1327</v>
      </c>
      <c r="D10" s="16">
        <f t="shared" si="1"/>
        <v>184</v>
      </c>
      <c r="E10" s="17"/>
      <c r="F10" s="17">
        <f>ROUNDUP(4*D10/10000,2)</f>
        <v>0.08</v>
      </c>
      <c r="G10" s="17">
        <f>ROUNDUP(4*D10/10000,2)</f>
        <v>0.08</v>
      </c>
      <c r="H10" s="17"/>
      <c r="I10" s="17"/>
      <c r="J10" s="18">
        <f>SUM(E10:I10)</f>
        <v>0.16</v>
      </c>
      <c r="K10" s="19"/>
      <c r="L10" s="20"/>
      <c r="M10" s="19"/>
      <c r="N10" s="21" t="s">
        <v>19</v>
      </c>
    </row>
    <row r="11" spans="1:16" x14ac:dyDescent="0.3">
      <c r="A11" s="22">
        <v>6</v>
      </c>
      <c r="B11" s="15">
        <f t="shared" si="0"/>
        <v>1327</v>
      </c>
      <c r="C11" s="15">
        <v>1626</v>
      </c>
      <c r="D11" s="16">
        <f>ROUND(C11-B11,0)</f>
        <v>299</v>
      </c>
      <c r="E11" s="17">
        <f>ROUND(12*D11/10000,2)</f>
        <v>0.36</v>
      </c>
      <c r="F11" s="17"/>
      <c r="G11" s="17"/>
      <c r="H11" s="17">
        <f>ROUND(12*D11/10000,2)</f>
        <v>0.36</v>
      </c>
      <c r="I11" s="17"/>
      <c r="J11" s="18">
        <f>SUM(E11:I11)</f>
        <v>0.72</v>
      </c>
      <c r="K11" s="19">
        <f>ROUND(0.3*D11/1000,2)</f>
        <v>0.09</v>
      </c>
      <c r="L11" s="20">
        <v>1</v>
      </c>
      <c r="M11" s="19"/>
      <c r="N11" s="21" t="s">
        <v>26</v>
      </c>
    </row>
    <row r="12" spans="1:16" x14ac:dyDescent="0.3">
      <c r="A12" s="14">
        <v>7</v>
      </c>
      <c r="B12" s="15">
        <f t="shared" si="0"/>
        <v>1626</v>
      </c>
      <c r="C12" s="15">
        <v>1862</v>
      </c>
      <c r="D12" s="16">
        <f>ROUND(C12-B12,0)</f>
        <v>236</v>
      </c>
      <c r="E12" s="17">
        <f>ROUND(3*D12/10000,2)</f>
        <v>7.0000000000000007E-2</v>
      </c>
      <c r="F12" s="17"/>
      <c r="G12" s="17"/>
      <c r="H12" s="17">
        <f>ROUND(12*D12/10000,2)</f>
        <v>0.28000000000000003</v>
      </c>
      <c r="I12" s="17"/>
      <c r="J12" s="18">
        <f t="shared" ref="J12:J16" si="2">SUM(E12:I12)</f>
        <v>0.35000000000000003</v>
      </c>
      <c r="K12" s="19"/>
      <c r="L12" s="20"/>
      <c r="M12" s="19"/>
      <c r="N12" s="21" t="s">
        <v>26</v>
      </c>
    </row>
    <row r="13" spans="1:16" x14ac:dyDescent="0.3">
      <c r="A13" s="14">
        <v>8</v>
      </c>
      <c r="B13" s="15">
        <v>1862</v>
      </c>
      <c r="C13" s="15">
        <v>1923</v>
      </c>
      <c r="D13" s="16">
        <f>ROUND(C13-B13,0)</f>
        <v>61</v>
      </c>
      <c r="E13" s="17">
        <f>ROUND(3*D13/10000,2)</f>
        <v>0.02</v>
      </c>
      <c r="F13" s="17"/>
      <c r="G13" s="17"/>
      <c r="H13" s="17">
        <f>ROUND(7*D13/10000,2)</f>
        <v>0.04</v>
      </c>
      <c r="I13" s="17"/>
      <c r="J13" s="18">
        <f>SUM(E13:I13)</f>
        <v>0.06</v>
      </c>
      <c r="K13" s="19"/>
      <c r="L13" s="20"/>
      <c r="M13" s="19"/>
      <c r="N13" s="21" t="s">
        <v>26</v>
      </c>
    </row>
    <row r="14" spans="1:16" x14ac:dyDescent="0.3">
      <c r="A14" s="14">
        <v>9</v>
      </c>
      <c r="B14" s="15">
        <f>C13</f>
        <v>1923</v>
      </c>
      <c r="C14" s="15">
        <v>2011</v>
      </c>
      <c r="D14" s="16">
        <f>ROUND(C14-B14,0)</f>
        <v>88</v>
      </c>
      <c r="E14" s="17">
        <f t="shared" ref="E14" si="3">ROUND(3*D14/10000,2)</f>
        <v>0.03</v>
      </c>
      <c r="F14" s="17"/>
      <c r="G14" s="17"/>
      <c r="H14" s="17"/>
      <c r="I14" s="17"/>
      <c r="J14" s="18">
        <f t="shared" si="2"/>
        <v>0.03</v>
      </c>
      <c r="K14" s="19"/>
      <c r="L14" s="20"/>
      <c r="M14" s="19"/>
      <c r="N14" s="21" t="s">
        <v>20</v>
      </c>
    </row>
    <row r="15" spans="1:16" x14ac:dyDescent="0.3">
      <c r="A15" s="24">
        <v>10</v>
      </c>
      <c r="B15" s="15">
        <f>C14</f>
        <v>2011</v>
      </c>
      <c r="C15" s="15">
        <v>2435</v>
      </c>
      <c r="D15" s="16">
        <f t="shared" si="1"/>
        <v>424</v>
      </c>
      <c r="E15" s="17">
        <f>ROUND(3*369/10000,2)</f>
        <v>0.11</v>
      </c>
      <c r="F15" s="17"/>
      <c r="G15" s="17"/>
      <c r="H15" s="17">
        <f>ROUNDUP(11*D15/10000,2)</f>
        <v>0.47000000000000003</v>
      </c>
      <c r="I15" s="17"/>
      <c r="J15" s="18">
        <f>SUM(E15:I15)</f>
        <v>0.58000000000000007</v>
      </c>
      <c r="K15" s="19"/>
      <c r="L15" s="20"/>
      <c r="M15" s="19"/>
      <c r="N15" s="21" t="s">
        <v>26</v>
      </c>
    </row>
    <row r="16" spans="1:16" x14ac:dyDescent="0.3">
      <c r="A16" s="16">
        <v>11</v>
      </c>
      <c r="B16" s="15">
        <f>C15</f>
        <v>2435</v>
      </c>
      <c r="C16" s="15">
        <v>2583</v>
      </c>
      <c r="D16" s="16">
        <f>ROUND(C16-B16,0)</f>
        <v>148</v>
      </c>
      <c r="E16" s="17"/>
      <c r="F16" s="17"/>
      <c r="G16" s="17"/>
      <c r="H16" s="17">
        <f>ROUNDUP(21*D16/10000,2)</f>
        <v>0.32</v>
      </c>
      <c r="I16" s="17"/>
      <c r="J16" s="18">
        <f t="shared" si="2"/>
        <v>0.32</v>
      </c>
      <c r="K16" s="19"/>
      <c r="L16" s="20"/>
      <c r="M16" s="19"/>
      <c r="N16" s="21" t="s">
        <v>26</v>
      </c>
    </row>
    <row r="17" spans="1:14" x14ac:dyDescent="0.3">
      <c r="A17" s="25" t="s">
        <v>22</v>
      </c>
      <c r="B17" s="26"/>
      <c r="C17" s="27"/>
      <c r="D17" s="28">
        <f t="shared" ref="D17:L17" si="4">SUM(D6:D16)</f>
        <v>2583</v>
      </c>
      <c r="E17" s="29">
        <f>SUM(E6:E16)</f>
        <v>1.1000000000000001</v>
      </c>
      <c r="F17" s="29">
        <f t="shared" si="4"/>
        <v>0.13</v>
      </c>
      <c r="G17" s="29">
        <f t="shared" si="4"/>
        <v>0.54</v>
      </c>
      <c r="H17" s="29">
        <f t="shared" si="4"/>
        <v>1.4700000000000002</v>
      </c>
      <c r="I17" s="29">
        <f t="shared" si="4"/>
        <v>6.9999999999999993E-2</v>
      </c>
      <c r="J17" s="29">
        <f t="shared" si="4"/>
        <v>3.3099999999999996</v>
      </c>
      <c r="K17" s="29">
        <f t="shared" si="4"/>
        <v>0.22</v>
      </c>
      <c r="L17" s="28">
        <f t="shared" si="4"/>
        <v>3</v>
      </c>
      <c r="M17" s="29"/>
      <c r="N17" s="30"/>
    </row>
    <row r="18" spans="1:14" s="23" customFormat="1" x14ac:dyDescent="0.3">
      <c r="A18" s="31" t="s">
        <v>23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s="23" customFormat="1" x14ac:dyDescent="0.3">
      <c r="A19" s="32" t="s">
        <v>24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s="23" customFormat="1" x14ac:dyDescent="0.3">
      <c r="A20" s="32" t="s">
        <v>25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</sheetData>
  <mergeCells count="18">
    <mergeCell ref="B3:D3"/>
    <mergeCell ref="A17:C17"/>
    <mergeCell ref="A18:N18"/>
    <mergeCell ref="A19:N19"/>
    <mergeCell ref="A20:N20"/>
    <mergeCell ref="K3:K5"/>
    <mergeCell ref="L3:L5"/>
    <mergeCell ref="M3:M5"/>
    <mergeCell ref="N3:N5"/>
    <mergeCell ref="A3:A5"/>
    <mergeCell ref="E3:I3"/>
    <mergeCell ref="J3:J5"/>
    <mergeCell ref="B4:B5"/>
    <mergeCell ref="C4:C5"/>
    <mergeCell ref="D4:D5"/>
    <mergeCell ref="E4:F4"/>
    <mergeCell ref="G4:H4"/>
    <mergeCell ref="I4:I5"/>
  </mergeCells>
  <pageMargins left="0.11811023622047245" right="0.11811023622047245" top="0.9448818897637796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Kultuurtehnika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Tenno Vaher</dc:creator>
  <cp:keywords/>
  <dc:description/>
  <cp:lastModifiedBy>Kristel Veersalu</cp:lastModifiedBy>
  <cp:revision/>
  <dcterms:created xsi:type="dcterms:W3CDTF">2020-06-08T12:23:48Z</dcterms:created>
  <dcterms:modified xsi:type="dcterms:W3CDTF">2025-09-15T19:16:14Z</dcterms:modified>
  <cp:category/>
  <cp:contentStatus/>
</cp:coreProperties>
</file>